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eri/Downloads/"/>
    </mc:Choice>
  </mc:AlternateContent>
  <xr:revisionPtr revIDLastSave="0" documentId="13_ncr:1_{7F46B67C-FA49-4C48-87EF-AF2344A3A0B1}" xr6:coauthVersionLast="45" xr6:coauthVersionMax="45" xr10:uidLastSave="{00000000-0000-0000-0000-000000000000}"/>
  <bookViews>
    <workbookView xWindow="0" yWindow="460" windowWidth="37240" windowHeight="20720" xr2:uid="{00000000-000D-0000-FFFF-FFFF00000000}"/>
  </bookViews>
  <sheets>
    <sheet name="Rekenvoorbeeld Kilometervergoed" sheetId="1" r:id="rId1"/>
    <sheet name="Afschrijving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C33" i="1" s="1"/>
  <c r="B32" i="1"/>
  <c r="B34" i="1" s="1"/>
  <c r="B3" i="4"/>
  <c r="B8" i="4" s="1"/>
  <c r="B9" i="4" s="1"/>
  <c r="C32" i="1" l="1"/>
  <c r="C34" i="1" s="1"/>
  <c r="B10" i="4"/>
  <c r="B11" i="4" s="1"/>
  <c r="B4" i="1" s="1"/>
  <c r="B27" i="1" l="1"/>
  <c r="B26" i="1"/>
  <c r="C26" i="1" s="1"/>
  <c r="B25" i="1"/>
  <c r="C25" i="1" s="1"/>
  <c r="B24" i="1"/>
  <c r="B28" i="1" l="1"/>
  <c r="C27" i="1"/>
  <c r="C24" i="1"/>
  <c r="C28" i="1" l="1"/>
  <c r="G24" i="1"/>
  <c r="H24" i="1" s="1"/>
  <c r="B29" i="1"/>
</calcChain>
</file>

<file path=xl/sharedStrings.xml><?xml version="1.0" encoding="utf-8"?>
<sst xmlns="http://schemas.openxmlformats.org/spreadsheetml/2006/main" count="57" uniqueCount="47">
  <si>
    <t>Rekenvoorbeeld Kilometervergoeding</t>
  </si>
  <si>
    <t>INPUT</t>
  </si>
  <si>
    <t>Aanschafkosten auto</t>
  </si>
  <si>
    <t>Afschrijving per jaar</t>
  </si>
  <si>
    <t>Financieringskosten</t>
  </si>
  <si>
    <t>Wegenbelasting</t>
  </si>
  <si>
    <t>Verzekering</t>
  </si>
  <si>
    <t>Onderhoud/banden</t>
  </si>
  <si>
    <t>Brandstofprijs</t>
  </si>
  <si>
    <t>Aantal kilometers per jaar</t>
  </si>
  <si>
    <t>Netto vergoeding per km</t>
  </si>
  <si>
    <t xml:space="preserve">Woon-werk afstand </t>
  </si>
  <si>
    <t>Aantal werkdagen per jaar</t>
  </si>
  <si>
    <t>VERGOEDING WOON-WERK</t>
  </si>
  <si>
    <t>VERGOEDING ZAKELIJK</t>
  </si>
  <si>
    <t>Aantal zakelijke km per jaar</t>
  </si>
  <si>
    <t>Afschrijving</t>
  </si>
  <si>
    <t>Belasting/Verzekering/Onderhoud</t>
  </si>
  <si>
    <t>Brandstofkosten</t>
  </si>
  <si>
    <t>Kosten per kilometer</t>
  </si>
  <si>
    <t>Totale kosten</t>
  </si>
  <si>
    <t xml:space="preserve">KOSTEN </t>
  </si>
  <si>
    <t>Jaarlijks</t>
  </si>
  <si>
    <t>Maandelijks</t>
  </si>
  <si>
    <t>km per liter</t>
  </si>
  <si>
    <t>per liter</t>
  </si>
  <si>
    <t>OUTPUT</t>
  </si>
  <si>
    <t>Berekening afschrijving</t>
  </si>
  <si>
    <t>Aanschafwaarde</t>
  </si>
  <si>
    <t>Restwaarde (verwacht)</t>
  </si>
  <si>
    <t>Totale afschrijving</t>
  </si>
  <si>
    <t>Aantal gebruiksjaren)</t>
  </si>
  <si>
    <t>Afschrijvingspercentage per jaar</t>
  </si>
  <si>
    <t>Afschrijvingspercentage totaal</t>
  </si>
  <si>
    <t>zie tabblad "Afschrijving"</t>
  </si>
  <si>
    <t>De totale rentekosten indien het voertuig gefinancieerd is</t>
  </si>
  <si>
    <t>OPBRENGSTEN</t>
  </si>
  <si>
    <t>Vergoeding woon-werkverkeer</t>
  </si>
  <si>
    <t>Vergoeding zakelijke kilometers</t>
  </si>
  <si>
    <t>NETTO RESULTAAT</t>
  </si>
  <si>
    <t>km (enkele reis)</t>
  </si>
  <si>
    <t>Part-timers, let op!</t>
  </si>
  <si>
    <t>*</t>
  </si>
  <si>
    <t>* Maximaal €0,19 belastingvrij. Indien vergoeding hoger is, NETTO vergoeding ingeven</t>
  </si>
  <si>
    <t>Totale opbrengsten</t>
  </si>
  <si>
    <t>woon-werk + zakelijk + privé</t>
  </si>
  <si>
    <t xml:space="preserve">Verbruik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</si>
</sst>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9" fontId="0" fillId="0" borderId="0" xfId="0" applyNumberFormat="1"/>
    <xf numFmtId="164" fontId="0" fillId="0" borderId="0" xfId="1" applyFont="1"/>
    <xf numFmtId="0" fontId="3" fillId="0" borderId="0" xfId="0" applyFont="1" applyAlignment="1"/>
    <xf numFmtId="0" fontId="0" fillId="0" borderId="0" xfId="1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0" fontId="2" fillId="0" borderId="9" xfId="0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2" fillId="0" borderId="8" xfId="0" applyFont="1" applyBorder="1"/>
    <xf numFmtId="0" fontId="0" fillId="0" borderId="1" xfId="0" applyBorder="1"/>
    <xf numFmtId="164" fontId="0" fillId="0" borderId="3" xfId="1" applyFont="1" applyBorder="1" applyProtection="1"/>
    <xf numFmtId="10" fontId="0" fillId="0" borderId="5" xfId="0" applyNumberFormat="1" applyBorder="1" applyProtection="1"/>
    <xf numFmtId="10" fontId="0" fillId="0" borderId="8" xfId="0" applyNumberFormat="1" applyBorder="1" applyProtection="1"/>
    <xf numFmtId="164" fontId="0" fillId="0" borderId="5" xfId="1" applyFont="1" applyBorder="1" applyProtection="1"/>
    <xf numFmtId="0" fontId="0" fillId="0" borderId="4" xfId="0" applyFont="1" applyFill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2" fillId="0" borderId="6" xfId="0" applyFont="1" applyFill="1" applyBorder="1"/>
    <xf numFmtId="164" fontId="0" fillId="0" borderId="0" xfId="1" applyFont="1" applyBorder="1"/>
    <xf numFmtId="0" fontId="2" fillId="0" borderId="12" xfId="0" applyFont="1" applyBorder="1"/>
    <xf numFmtId="164" fontId="0" fillId="0" borderId="13" xfId="0" applyNumberFormat="1" applyBorder="1"/>
    <xf numFmtId="164" fontId="0" fillId="0" borderId="14" xfId="0" applyNumberFormat="1" applyBorder="1"/>
    <xf numFmtId="164" fontId="2" fillId="0" borderId="8" xfId="0" applyNumberFormat="1" applyFont="1" applyBorder="1"/>
    <xf numFmtId="0" fontId="6" fillId="0" borderId="0" xfId="0" applyFont="1" applyAlignment="1">
      <alignment horizontal="right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fleetgo.nl/offert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fleetgo.n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leetgo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623206</xdr:colOff>
      <xdr:row>0</xdr:row>
      <xdr:rowOff>76200</xdr:rowOff>
    </xdr:from>
    <xdr:to>
      <xdr:col>0</xdr:col>
      <xdr:colOff>2367326</xdr:colOff>
      <xdr:row>0</xdr:row>
      <xdr:rowOff>800010</xdr:rowOff>
    </xdr:to>
    <xdr:pic>
      <xdr:nvPicPr>
        <xdr:cNvPr id="3" name="Afbeelding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3206" y="76200"/>
          <a:ext cx="1744120" cy="723810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6</xdr:row>
      <xdr:rowOff>0</xdr:rowOff>
    </xdr:from>
    <xdr:to>
      <xdr:col>12</xdr:col>
      <xdr:colOff>314325</xdr:colOff>
      <xdr:row>16</xdr:row>
      <xdr:rowOff>171450</xdr:rowOff>
    </xdr:to>
    <xdr:sp macro="" textlink="">
      <xdr:nvSpPr>
        <xdr:cNvPr id="4" name="Tekstva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96025" y="1819275"/>
          <a:ext cx="3743325" cy="2076450"/>
        </a:xfrm>
        <a:prstGeom prst="rect">
          <a:avLst/>
        </a:prstGeom>
        <a:solidFill>
          <a:schemeClr val="accen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600" b="1">
              <a:solidFill>
                <a:schemeClr val="bg1"/>
              </a:solidFill>
            </a:rPr>
            <a:t>PAS OP! </a:t>
          </a:r>
        </a:p>
        <a:p>
          <a:r>
            <a:rPr lang="nl-NL" sz="1600">
              <a:solidFill>
                <a:schemeClr val="bg1"/>
              </a:solidFill>
            </a:rPr>
            <a:t>De Belastingdienst heeft toegang tot talloze kentekengegevens. Loop geen risico en registreer uw kilometers automatisch met FleetGO! Vraag nu een offerte aan via</a:t>
          </a:r>
          <a:r>
            <a:rPr lang="nl-NL" sz="1600" baseline="0">
              <a:solidFill>
                <a:schemeClr val="bg1"/>
              </a:solidFill>
            </a:rPr>
            <a:t> https://fleetgo.nl/offerte/</a:t>
          </a:r>
        </a:p>
        <a:p>
          <a:endParaRPr lang="nl-NL" sz="1600" u="sng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623206</xdr:colOff>
      <xdr:row>0</xdr:row>
      <xdr:rowOff>76200</xdr:rowOff>
    </xdr:from>
    <xdr:to>
      <xdr:col>0</xdr:col>
      <xdr:colOff>2367326</xdr:colOff>
      <xdr:row>0</xdr:row>
      <xdr:rowOff>800010</xdr:rowOff>
    </xdr:to>
    <xdr:pic>
      <xdr:nvPicPr>
        <xdr:cNvPr id="4" name="Afbeelding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3206" y="76200"/>
          <a:ext cx="1744120" cy="7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H5" sqref="H5"/>
    </sheetView>
  </sheetViews>
  <sheetFormatPr baseColWidth="10" defaultColWidth="8.83203125" defaultRowHeight="15" x14ac:dyDescent="0.2"/>
  <cols>
    <col min="1" max="1" width="32.5" bestFit="1" customWidth="1"/>
    <col min="2" max="2" width="11.5" bestFit="1" customWidth="1"/>
    <col min="3" max="3" width="19.6640625" customWidth="1"/>
    <col min="7" max="7" width="11.1640625" bestFit="1" customWidth="1"/>
    <col min="8" max="8" width="12.5" customWidth="1"/>
  </cols>
  <sheetData>
    <row r="1" spans="1:11" ht="67.5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6"/>
      <c r="J1" s="6"/>
      <c r="K1" s="6"/>
    </row>
    <row r="2" spans="1:11" ht="16" x14ac:dyDescent="0.2">
      <c r="A2" s="2" t="s">
        <v>1</v>
      </c>
    </row>
    <row r="3" spans="1:11" x14ac:dyDescent="0.2">
      <c r="A3" t="s">
        <v>2</v>
      </c>
      <c r="B3" s="5">
        <v>10000</v>
      </c>
      <c r="C3" s="3"/>
    </row>
    <row r="4" spans="1:11" x14ac:dyDescent="0.2">
      <c r="A4" t="s">
        <v>3</v>
      </c>
      <c r="B4" s="4">
        <f>Afschrijving!B11</f>
        <v>0.1</v>
      </c>
      <c r="C4" s="3" t="s">
        <v>34</v>
      </c>
    </row>
    <row r="5" spans="1:11" x14ac:dyDescent="0.2">
      <c r="A5" t="s">
        <v>4</v>
      </c>
      <c r="B5" s="5">
        <v>0</v>
      </c>
      <c r="C5" s="3" t="s">
        <v>35</v>
      </c>
    </row>
    <row r="6" spans="1:11" x14ac:dyDescent="0.2">
      <c r="A6" t="s">
        <v>5</v>
      </c>
      <c r="B6" s="5">
        <v>1000</v>
      </c>
    </row>
    <row r="7" spans="1:11" x14ac:dyDescent="0.2">
      <c r="A7" t="s">
        <v>6</v>
      </c>
      <c r="B7" s="5">
        <v>1000</v>
      </c>
    </row>
    <row r="8" spans="1:11" x14ac:dyDescent="0.2">
      <c r="A8" t="s">
        <v>7</v>
      </c>
      <c r="B8" s="5">
        <v>250</v>
      </c>
    </row>
    <row r="9" spans="1:11" x14ac:dyDescent="0.2">
      <c r="A9" t="s">
        <v>46</v>
      </c>
      <c r="B9" s="7">
        <v>12</v>
      </c>
      <c r="C9" s="3" t="s">
        <v>24</v>
      </c>
    </row>
    <row r="10" spans="1:11" x14ac:dyDescent="0.2">
      <c r="A10" t="s">
        <v>8</v>
      </c>
      <c r="B10" s="5">
        <v>1.55</v>
      </c>
      <c r="C10" s="3" t="s">
        <v>25</v>
      </c>
    </row>
    <row r="11" spans="1:11" x14ac:dyDescent="0.2">
      <c r="A11" t="s">
        <v>9</v>
      </c>
      <c r="B11" s="7">
        <v>10000</v>
      </c>
      <c r="C11" s="3" t="s">
        <v>45</v>
      </c>
    </row>
    <row r="13" spans="1:11" x14ac:dyDescent="0.2">
      <c r="A13" s="1" t="s">
        <v>13</v>
      </c>
    </row>
    <row r="14" spans="1:11" x14ac:dyDescent="0.2">
      <c r="A14" t="s">
        <v>10</v>
      </c>
      <c r="B14" s="5">
        <v>0.19</v>
      </c>
      <c r="C14" t="s">
        <v>42</v>
      </c>
    </row>
    <row r="15" spans="1:11" x14ac:dyDescent="0.2">
      <c r="A15" t="s">
        <v>11</v>
      </c>
      <c r="B15" s="7">
        <v>18</v>
      </c>
      <c r="C15" s="3" t="s">
        <v>40</v>
      </c>
    </row>
    <row r="16" spans="1:11" x14ac:dyDescent="0.2">
      <c r="A16" t="s">
        <v>12</v>
      </c>
      <c r="B16">
        <v>220</v>
      </c>
      <c r="C16" s="3" t="s">
        <v>41</v>
      </c>
    </row>
    <row r="18" spans="1:8" x14ac:dyDescent="0.2">
      <c r="A18" s="1" t="s">
        <v>14</v>
      </c>
    </row>
    <row r="19" spans="1:8" x14ac:dyDescent="0.2">
      <c r="A19" t="s">
        <v>10</v>
      </c>
      <c r="B19" s="5">
        <v>0.19</v>
      </c>
      <c r="C19" t="s">
        <v>42</v>
      </c>
    </row>
    <row r="20" spans="1:8" x14ac:dyDescent="0.2">
      <c r="A20" t="s">
        <v>15</v>
      </c>
      <c r="B20">
        <v>0</v>
      </c>
    </row>
    <row r="22" spans="1:8" x14ac:dyDescent="0.2">
      <c r="A22" s="1" t="s">
        <v>26</v>
      </c>
    </row>
    <row r="23" spans="1:8" x14ac:dyDescent="0.2">
      <c r="A23" s="8" t="s">
        <v>21</v>
      </c>
      <c r="B23" s="9" t="s">
        <v>22</v>
      </c>
      <c r="C23" s="10" t="s">
        <v>23</v>
      </c>
      <c r="E23" s="21"/>
      <c r="F23" s="30"/>
      <c r="G23" s="9" t="s">
        <v>22</v>
      </c>
      <c r="H23" s="10" t="s">
        <v>23</v>
      </c>
    </row>
    <row r="24" spans="1:8" x14ac:dyDescent="0.2">
      <c r="A24" s="11" t="s">
        <v>16</v>
      </c>
      <c r="B24" s="12">
        <f>B3*B4</f>
        <v>1000</v>
      </c>
      <c r="C24" s="13">
        <f>B24/12</f>
        <v>83.333333333333329</v>
      </c>
      <c r="E24" s="31" t="s">
        <v>39</v>
      </c>
      <c r="F24" s="29"/>
      <c r="G24" s="19">
        <f>B34-B28</f>
        <v>-3036.8666666666668</v>
      </c>
      <c r="H24" s="36">
        <f>G24/12</f>
        <v>-253.07222222222222</v>
      </c>
    </row>
    <row r="25" spans="1:8" x14ac:dyDescent="0.2">
      <c r="A25" s="11" t="s">
        <v>4</v>
      </c>
      <c r="B25" s="12">
        <f>B5</f>
        <v>0</v>
      </c>
      <c r="C25" s="13">
        <f t="shared" ref="C25:C28" si="0">B25/12</f>
        <v>0</v>
      </c>
    </row>
    <row r="26" spans="1:8" x14ac:dyDescent="0.2">
      <c r="A26" s="11" t="s">
        <v>17</v>
      </c>
      <c r="B26" s="12">
        <f>B6+B7+B8</f>
        <v>2250</v>
      </c>
      <c r="C26" s="13">
        <f t="shared" si="0"/>
        <v>187.5</v>
      </c>
    </row>
    <row r="27" spans="1:8" ht="16" thickBot="1" x14ac:dyDescent="0.25">
      <c r="A27" s="11" t="s">
        <v>18</v>
      </c>
      <c r="B27" s="12">
        <f>(B11/B9)*B10</f>
        <v>1291.6666666666667</v>
      </c>
      <c r="C27" s="13">
        <f t="shared" si="0"/>
        <v>107.6388888888889</v>
      </c>
    </row>
    <row r="28" spans="1:8" ht="16" thickTop="1" x14ac:dyDescent="0.2">
      <c r="A28" s="15" t="s">
        <v>20</v>
      </c>
      <c r="B28" s="16">
        <f>SUM(B24:B27)</f>
        <v>4541.666666666667</v>
      </c>
      <c r="C28" s="17">
        <f t="shared" si="0"/>
        <v>378.47222222222223</v>
      </c>
    </row>
    <row r="29" spans="1:8" x14ac:dyDescent="0.2">
      <c r="A29" s="18" t="s">
        <v>19</v>
      </c>
      <c r="B29" s="19">
        <f>B28/B11</f>
        <v>0.45416666666666672</v>
      </c>
      <c r="C29" s="20"/>
    </row>
    <row r="31" spans="1:8" x14ac:dyDescent="0.2">
      <c r="A31" s="8" t="s">
        <v>36</v>
      </c>
      <c r="B31" s="9" t="s">
        <v>22</v>
      </c>
      <c r="C31" s="10" t="s">
        <v>23</v>
      </c>
    </row>
    <row r="32" spans="1:8" x14ac:dyDescent="0.2">
      <c r="A32" s="26" t="s">
        <v>37</v>
      </c>
      <c r="B32" s="32">
        <f>(B14*(B15*2))*B16</f>
        <v>1504.8</v>
      </c>
      <c r="C32" s="13">
        <f>B32/12</f>
        <v>125.39999999999999</v>
      </c>
    </row>
    <row r="33" spans="1:3" ht="16" thickBot="1" x14ac:dyDescent="0.25">
      <c r="A33" s="26" t="s">
        <v>38</v>
      </c>
      <c r="B33" s="27">
        <f>(B19*B20)</f>
        <v>0</v>
      </c>
      <c r="C33" s="28">
        <f>B33/12</f>
        <v>0</v>
      </c>
    </row>
    <row r="34" spans="1:3" ht="16" thickTop="1" x14ac:dyDescent="0.2">
      <c r="A34" s="33" t="s">
        <v>44</v>
      </c>
      <c r="B34" s="34">
        <f>SUM(B32:B33)</f>
        <v>1504.8</v>
      </c>
      <c r="C34" s="35">
        <f>SUM(C32:C33)</f>
        <v>125.39999999999999</v>
      </c>
    </row>
    <row r="36" spans="1:3" x14ac:dyDescent="0.2">
      <c r="A36" s="3" t="s">
        <v>43</v>
      </c>
    </row>
  </sheetData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workbookViewId="0">
      <selection activeCell="B16" sqref="B16"/>
    </sheetView>
  </sheetViews>
  <sheetFormatPr baseColWidth="10" defaultColWidth="8.83203125" defaultRowHeight="15" x14ac:dyDescent="0.2"/>
  <cols>
    <col min="1" max="1" width="32.5" bestFit="1" customWidth="1"/>
    <col min="2" max="2" width="11.5" bestFit="1" customWidth="1"/>
    <col min="3" max="3" width="19.6640625" customWidth="1"/>
  </cols>
  <sheetData>
    <row r="1" spans="1:11" ht="67.5" customHeight="1" x14ac:dyDescent="0.35">
      <c r="A1" s="37" t="s">
        <v>27</v>
      </c>
      <c r="B1" s="37"/>
      <c r="C1" s="37"/>
      <c r="D1" s="37"/>
      <c r="E1" s="37"/>
      <c r="F1" s="37"/>
      <c r="G1" s="37"/>
      <c r="H1" s="37"/>
      <c r="I1" s="6"/>
      <c r="J1" s="6"/>
      <c r="K1" s="6"/>
    </row>
    <row r="2" spans="1:11" x14ac:dyDescent="0.2">
      <c r="A2" s="1" t="s">
        <v>1</v>
      </c>
    </row>
    <row r="3" spans="1:11" x14ac:dyDescent="0.2">
      <c r="A3" t="s">
        <v>28</v>
      </c>
      <c r="B3" s="5">
        <f>'Rekenvoorbeeld Kilometervergoed'!B3</f>
        <v>10000</v>
      </c>
    </row>
    <row r="4" spans="1:11" x14ac:dyDescent="0.2">
      <c r="A4" t="s">
        <v>29</v>
      </c>
      <c r="B4" s="5">
        <v>6000</v>
      </c>
    </row>
    <row r="5" spans="1:11" x14ac:dyDescent="0.2">
      <c r="A5" t="s">
        <v>31</v>
      </c>
      <c r="B5">
        <v>4</v>
      </c>
    </row>
    <row r="7" spans="1:11" x14ac:dyDescent="0.2">
      <c r="A7" s="1" t="s">
        <v>26</v>
      </c>
    </row>
    <row r="8" spans="1:11" x14ac:dyDescent="0.2">
      <c r="A8" s="21" t="s">
        <v>30</v>
      </c>
      <c r="B8" s="22">
        <f>B3-B4</f>
        <v>4000</v>
      </c>
    </row>
    <row r="9" spans="1:11" x14ac:dyDescent="0.2">
      <c r="A9" s="11" t="s">
        <v>3</v>
      </c>
      <c r="B9" s="25">
        <f>B8/B5</f>
        <v>1000</v>
      </c>
    </row>
    <row r="10" spans="1:11" x14ac:dyDescent="0.2">
      <c r="A10" s="11" t="s">
        <v>33</v>
      </c>
      <c r="B10" s="23">
        <f>-(B4-B3)/B3</f>
        <v>0.4</v>
      </c>
    </row>
    <row r="11" spans="1:11" x14ac:dyDescent="0.2">
      <c r="A11" s="14" t="s">
        <v>32</v>
      </c>
      <c r="B11" s="24">
        <f>B10/B5</f>
        <v>0.1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Rekenvoorbeeld Kilometervergoed</vt:lpstr>
      <vt:lpstr>Afschrijving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j.westendorp</dc:creator>
  <cp:lastModifiedBy>Microsoft Office User</cp:lastModifiedBy>
  <dcterms:created xsi:type="dcterms:W3CDTF">2017-10-10T09:47:17Z</dcterms:created>
  <dcterms:modified xsi:type="dcterms:W3CDTF">2020-07-13T09:39:04Z</dcterms:modified>
</cp:coreProperties>
</file>